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0" windowWidth="17970" windowHeight="445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29" i="1"/>
  <c r="H21"/>
  <c r="F29"/>
  <c r="F30"/>
  <c r="D29"/>
  <c r="B30"/>
  <c r="D30" s="1"/>
  <c r="B29"/>
  <c r="B28"/>
  <c r="D28" s="1"/>
  <c r="C28"/>
  <c r="F28" s="1"/>
  <c r="C29"/>
  <c r="C30"/>
  <c r="F22"/>
  <c r="F21"/>
  <c r="F20"/>
  <c r="D22"/>
  <c r="D21"/>
  <c r="B20"/>
  <c r="D20" s="1"/>
  <c r="E21" s="1"/>
  <c r="B21"/>
  <c r="B22"/>
  <c r="C20"/>
  <c r="C21"/>
  <c r="C22"/>
  <c r="G30" l="1"/>
  <c r="H30" s="1"/>
  <c r="E29"/>
  <c r="G21"/>
  <c r="G20"/>
  <c r="E22"/>
  <c r="G22"/>
  <c r="H22" s="1"/>
  <c r="G29" l="1"/>
  <c r="G28"/>
  <c r="E30"/>
</calcChain>
</file>

<file path=xl/comments1.xml><?xml version="1.0" encoding="utf-8"?>
<comments xmlns="http://schemas.openxmlformats.org/spreadsheetml/2006/main">
  <authors>
    <author>user</author>
  </authors>
  <commentList>
    <comment ref="B19" authorId="0">
      <text>
        <r>
          <rPr>
            <b/>
            <sz val="9"/>
            <color indexed="81"/>
            <rFont val="Tahoma"/>
            <family val="2"/>
          </rPr>
          <t>Cost of Lamps</t>
        </r>
      </text>
    </comment>
    <comment ref="C19" authorId="0">
      <text>
        <r>
          <rPr>
            <b/>
            <sz val="9"/>
            <color indexed="81"/>
            <rFont val="Tahoma"/>
            <family val="2"/>
          </rPr>
          <t>Expected Lifespan of the bulb type.</t>
        </r>
      </text>
    </comment>
    <comment ref="D19" authorId="0">
      <text>
        <r>
          <rPr>
            <b/>
            <sz val="9"/>
            <color indexed="81"/>
            <rFont val="Tahoma"/>
            <family val="2"/>
          </rPr>
          <t>Lifespan*Cost of kWh*Lamp Wattage/1000+Price
The Total Cost over the entire lifespan of the lamp. NOT an annual figure but the cost of every hour of lamp us, plus the cost of the lamp.</t>
        </r>
      </text>
    </comment>
    <comment ref="E19" authorId="0">
      <text>
        <r>
          <rPr>
            <b/>
            <sz val="9"/>
            <color indexed="81"/>
            <rFont val="Tahoma"/>
            <family val="2"/>
          </rPr>
          <t>How much it would cost if you were to use incandescents over the course of the bulbs life instead.</t>
        </r>
      </text>
    </comment>
    <comment ref="F19" authorId="0">
      <text>
        <r>
          <rPr>
            <b/>
            <sz val="9"/>
            <color indexed="81"/>
            <rFont val="Tahoma"/>
            <family val="2"/>
          </rPr>
          <t>Lifespan/Average Daily Running Time</t>
        </r>
      </text>
    </comment>
    <comment ref="G19" authorId="0">
      <text>
        <r>
          <rPr>
            <b/>
            <sz val="9"/>
            <color indexed="81"/>
            <rFont val="Tahoma"/>
            <family val="2"/>
          </rPr>
          <t>How much these lamps will cost per year.</t>
        </r>
      </text>
    </comment>
    <comment ref="H19" authorId="0">
      <text>
        <r>
          <rPr>
            <b/>
            <sz val="9"/>
            <color indexed="81"/>
            <rFont val="Tahoma"/>
            <family val="2"/>
          </rPr>
          <t>Return on your investment when compared with Incandescent Lamps</t>
        </r>
      </text>
    </comment>
    <comment ref="B27" authorId="0">
      <text>
        <r>
          <rPr>
            <b/>
            <sz val="9"/>
            <color indexed="81"/>
            <rFont val="Tahoma"/>
            <family val="2"/>
          </rPr>
          <t>Cost of Lamps * Number of Lights</t>
        </r>
      </text>
    </comment>
    <comment ref="C27" authorId="0">
      <text>
        <r>
          <rPr>
            <b/>
            <sz val="9"/>
            <color indexed="81"/>
            <rFont val="Tahoma"/>
            <family val="2"/>
          </rPr>
          <t>Expected Lifespan of the bulb type.</t>
        </r>
      </text>
    </comment>
    <comment ref="D27" authorId="0">
      <text>
        <r>
          <rPr>
            <b/>
            <sz val="9"/>
            <color indexed="81"/>
            <rFont val="Tahoma"/>
            <family val="2"/>
          </rPr>
          <t>Lifespan*Cost of kWh*Lamp Wattage/1000*Number of Lights+Price*Number of Lights
The Total Cost over the entire lifespan of the lamp. NOT an annual figure but the cost of every hour of lamp us, plus the cost of the lamp.</t>
        </r>
      </text>
    </comment>
    <comment ref="E27" authorId="0">
      <text>
        <r>
          <rPr>
            <b/>
            <sz val="9"/>
            <color indexed="81"/>
            <rFont val="Tahoma"/>
            <family val="2"/>
          </rPr>
          <t>How much it would cost if you were to use incandescents over the course of the bulbs life instead.</t>
        </r>
      </text>
    </comment>
    <comment ref="F27" authorId="0">
      <text>
        <r>
          <rPr>
            <b/>
            <sz val="9"/>
            <color indexed="81"/>
            <rFont val="Tahoma"/>
            <family val="2"/>
          </rPr>
          <t>Lifespan/Average Daily Running Time</t>
        </r>
      </text>
    </comment>
    <comment ref="G27" authorId="0">
      <text>
        <r>
          <rPr>
            <b/>
            <sz val="9"/>
            <color indexed="81"/>
            <rFont val="Tahoma"/>
            <family val="2"/>
          </rPr>
          <t>How much these lamps will cost per year.</t>
        </r>
      </text>
    </comment>
    <comment ref="H27" authorId="0">
      <text>
        <r>
          <rPr>
            <b/>
            <sz val="9"/>
            <color indexed="81"/>
            <rFont val="Tahoma"/>
            <family val="2"/>
          </rPr>
          <t>Return on your investment when compared with Incandescent Lamps</t>
        </r>
      </text>
    </comment>
  </commentList>
</comments>
</file>

<file path=xl/sharedStrings.xml><?xml version="1.0" encoding="utf-8"?>
<sst xmlns="http://schemas.openxmlformats.org/spreadsheetml/2006/main" count="54" uniqueCount="43">
  <si>
    <t>Legend</t>
  </si>
  <si>
    <t>Input</t>
  </si>
  <si>
    <t>Calculation</t>
  </si>
  <si>
    <t>Linked Cell</t>
  </si>
  <si>
    <t>ROI</t>
  </si>
  <si>
    <t>Inputs</t>
  </si>
  <si>
    <t>As with all BlueDollarBull calculators, standardized Color Coding is used(Legend Found Below)</t>
  </si>
  <si>
    <t>Positive result</t>
  </si>
  <si>
    <t>Negative Result</t>
  </si>
  <si>
    <t>Mousing Over the descriptions will tell you what they represent and why</t>
  </si>
  <si>
    <t>Light Savings Calculator</t>
  </si>
  <si>
    <t>For the purposes of this calculator, the default is assuming a 60W bulb</t>
  </si>
  <si>
    <t>We're assuming you already have light fittings, and thus install costs of these aren't factored in</t>
  </si>
  <si>
    <t>We've used $0.25 as the default cost of kWhs(aka a 'unit of power')</t>
  </si>
  <si>
    <t>Costs</t>
  </si>
  <si>
    <t>Cost of kWh</t>
  </si>
  <si>
    <t>Cost of Incandescent Bulb</t>
  </si>
  <si>
    <t>Cost of CFL Lamp</t>
  </si>
  <si>
    <t>Cost of LED Bulb</t>
  </si>
  <si>
    <t>For fairness, we've used Non-dimmable LED prices(you can use as you please)</t>
  </si>
  <si>
    <t>Item</t>
  </si>
  <si>
    <t>Average Running Time</t>
  </si>
  <si>
    <t>Incandescent lights are used as the baseline when calculating ROI</t>
  </si>
  <si>
    <t>Incandescent Watts</t>
  </si>
  <si>
    <t>CFL Watts</t>
  </si>
  <si>
    <t>LED Watts</t>
  </si>
  <si>
    <t>Number of Lights</t>
  </si>
  <si>
    <t>Incandescent Lifespan(Hours)</t>
  </si>
  <si>
    <t>CFL Lifespan(Hours)</t>
  </si>
  <si>
    <t>LED Lifespan(Hours)</t>
  </si>
  <si>
    <t>Cost over Life</t>
  </si>
  <si>
    <t>Cost in Incandescents</t>
  </si>
  <si>
    <t>Price</t>
  </si>
  <si>
    <t>Cost Per Year</t>
  </si>
  <si>
    <t>Incandescent Bulb</t>
  </si>
  <si>
    <t>CFL Bulb</t>
  </si>
  <si>
    <t>LED Bulb</t>
  </si>
  <si>
    <t>Expected Life(Years)</t>
  </si>
  <si>
    <t>Lifespan(Hours)</t>
  </si>
  <si>
    <t>Result Table(Single Lamp)</t>
  </si>
  <si>
    <t>Result Table(Full Set of Lamps)</t>
  </si>
  <si>
    <t>You can alter any inputs below the results tables.</t>
  </si>
  <si>
    <t>Visit BlueDollarBull.com</t>
  </si>
</sst>
</file>

<file path=xl/styles.xml><?xml version="1.0" encoding="utf-8"?>
<styleSheet xmlns="http://schemas.openxmlformats.org/spreadsheetml/2006/main">
  <numFmts count="2">
    <numFmt numFmtId="164" formatCode="&quot;$&quot;#,##0.00"/>
    <numFmt numFmtId="165" formatCode="0\W"/>
  </numFmts>
  <fonts count="13">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u/>
      <sz val="20"/>
      <color theme="1"/>
      <name val="Calibri"/>
      <family val="2"/>
      <scheme val="minor"/>
    </font>
    <font>
      <i/>
      <sz val="11"/>
      <color theme="1"/>
      <name val="Calibri"/>
      <family val="2"/>
      <scheme val="minor"/>
    </font>
    <font>
      <b/>
      <sz val="12"/>
      <color theme="1"/>
      <name val="Calibri"/>
      <family val="2"/>
      <scheme val="minor"/>
    </font>
    <font>
      <b/>
      <sz val="9"/>
      <color indexed="81"/>
      <name val="Tahoma"/>
      <family val="2"/>
    </font>
    <font>
      <b/>
      <u/>
      <sz val="12"/>
      <color theme="1"/>
      <name val="Calibri"/>
      <family val="2"/>
      <scheme val="minor"/>
    </font>
    <font>
      <b/>
      <u/>
      <sz val="14"/>
      <color theme="1"/>
      <name val="Calibri"/>
      <family val="2"/>
      <scheme val="minor"/>
    </font>
    <font>
      <u/>
      <sz val="11"/>
      <color theme="10"/>
      <name val="Calibri"/>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1"/>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7F7F7F"/>
      </left>
      <right style="thin">
        <color rgb="FF7F7F7F"/>
      </right>
      <top/>
      <bottom style="double">
        <color rgb="FFFF8001"/>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auto="1"/>
      </left>
      <right style="thin">
        <color auto="1"/>
      </right>
      <top style="thin">
        <color auto="1"/>
      </top>
      <bottom style="thin">
        <color auto="1"/>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0" fontId="4" fillId="5" borderId="1" applyNumberFormat="0" applyAlignment="0" applyProtection="0"/>
    <xf numFmtId="0" fontId="5" fillId="0" borderId="2" applyNumberFormat="0" applyFill="0" applyAlignment="0" applyProtection="0"/>
    <xf numFmtId="0" fontId="12" fillId="0" borderId="0" applyNumberFormat="0" applyFill="0" applyBorder="0" applyAlignment="0" applyProtection="0">
      <alignment vertical="top"/>
      <protection locked="0"/>
    </xf>
  </cellStyleXfs>
  <cellXfs count="29">
    <xf numFmtId="0" fontId="0" fillId="0" borderId="0" xfId="0"/>
    <xf numFmtId="0" fontId="3" fillId="4" borderId="1" xfId="3"/>
    <xf numFmtId="0" fontId="7" fillId="0" borderId="0" xfId="0" applyFont="1" applyAlignment="1">
      <alignment horizontal="right"/>
    </xf>
    <xf numFmtId="164" fontId="3" fillId="4" borderId="1" xfId="3" applyNumberFormat="1"/>
    <xf numFmtId="4" fontId="3" fillId="4" borderId="1" xfId="3" applyNumberFormat="1"/>
    <xf numFmtId="0" fontId="8" fillId="0" borderId="0" xfId="0" applyFont="1"/>
    <xf numFmtId="0" fontId="11" fillId="0" borderId="0" xfId="0" applyFont="1"/>
    <xf numFmtId="0" fontId="3" fillId="4" borderId="1" xfId="3" applyNumberFormat="1"/>
    <xf numFmtId="165" fontId="3" fillId="4" borderId="1" xfId="3" applyNumberFormat="1"/>
    <xf numFmtId="0" fontId="3" fillId="4" borderId="1" xfId="3" applyAlignment="1"/>
    <xf numFmtId="0" fontId="3" fillId="4" borderId="1" xfId="3" applyBorder="1"/>
    <xf numFmtId="0" fontId="4" fillId="5" borderId="1" xfId="4" applyBorder="1"/>
    <xf numFmtId="0" fontId="5" fillId="0" borderId="3" xfId="5" applyBorder="1"/>
    <xf numFmtId="0" fontId="1" fillId="2" borderId="4" xfId="1" applyBorder="1"/>
    <xf numFmtId="0" fontId="2" fillId="3" borderId="5" xfId="2" applyBorder="1"/>
    <xf numFmtId="0" fontId="7" fillId="0" borderId="6" xfId="0" applyFont="1" applyBorder="1" applyAlignment="1">
      <alignment horizontal="right"/>
    </xf>
    <xf numFmtId="164" fontId="0" fillId="0" borderId="6" xfId="0" applyNumberFormat="1" applyBorder="1"/>
    <xf numFmtId="0" fontId="0" fillId="0" borderId="6" xfId="0" applyBorder="1"/>
    <xf numFmtId="0" fontId="0" fillId="6" borderId="6" xfId="0" applyFill="1" applyBorder="1"/>
    <xf numFmtId="2" fontId="0" fillId="0" borderId="6" xfId="0" applyNumberFormat="1" applyBorder="1"/>
    <xf numFmtId="164" fontId="0" fillId="0" borderId="6" xfId="0" applyNumberFormat="1" applyFill="1" applyBorder="1"/>
    <xf numFmtId="10" fontId="0" fillId="0" borderId="6" xfId="0" applyNumberFormat="1" applyBorder="1"/>
    <xf numFmtId="0" fontId="8" fillId="0" borderId="6" xfId="0" applyFont="1" applyBorder="1"/>
    <xf numFmtId="0" fontId="7" fillId="0" borderId="0" xfId="0" applyFont="1"/>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0" fillId="0" borderId="0" xfId="0" applyAlignment="1"/>
    <xf numFmtId="0" fontId="12" fillId="0" borderId="0" xfId="6" applyAlignment="1" applyProtection="1">
      <alignment horizontal="center"/>
    </xf>
  </cellXfs>
  <cellStyles count="7">
    <cellStyle name="Bad" xfId="2" builtinId="27"/>
    <cellStyle name="Calculation" xfId="4" builtinId="22"/>
    <cellStyle name="Good" xfId="1" builtinId="26"/>
    <cellStyle name="Hyperlink" xfId="6" builtinId="8"/>
    <cellStyle name="Input" xfId="3" builtinId="20"/>
    <cellStyle name="Linked Cell" xfId="5" builtinId="24"/>
    <cellStyle name="Normal"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luedollarbull.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14395</xdr:rowOff>
    </xdr:from>
    <xdr:to>
      <xdr:col>4</xdr:col>
      <xdr:colOff>333375</xdr:colOff>
      <xdr:row>4</xdr:row>
      <xdr:rowOff>47624</xdr:rowOff>
    </xdr:to>
    <xdr:pic>
      <xdr:nvPicPr>
        <xdr:cNvPr id="1025"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5275" y="14395"/>
          <a:ext cx="5772150" cy="79522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luedollarbul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6:H48"/>
  <sheetViews>
    <sheetView tabSelected="1" workbookViewId="0">
      <selection activeCell="D14" sqref="D14"/>
    </sheetView>
  </sheetViews>
  <sheetFormatPr defaultRowHeight="15"/>
  <cols>
    <col min="1" max="1" width="32.85546875" customWidth="1"/>
    <col min="2" max="2" width="18.28515625" customWidth="1"/>
    <col min="3" max="3" width="16.28515625" bestFit="1" customWidth="1"/>
    <col min="4" max="4" width="14.140625" customWidth="1"/>
    <col min="5" max="5" width="22.28515625" bestFit="1" customWidth="1"/>
    <col min="6" max="6" width="20.7109375" bestFit="1" customWidth="1"/>
    <col min="7" max="7" width="14" bestFit="1" customWidth="1"/>
    <col min="8" max="8" width="19.42578125" customWidth="1"/>
    <col min="14" max="14" width="12.85546875" customWidth="1"/>
  </cols>
  <sheetData>
    <row r="6" spans="1:6" ht="26.25">
      <c r="A6" s="26" t="s">
        <v>10</v>
      </c>
      <c r="B6" s="26"/>
      <c r="C6" s="26"/>
      <c r="D6" s="26"/>
    </row>
    <row r="7" spans="1:6">
      <c r="A7" s="28" t="s">
        <v>42</v>
      </c>
      <c r="B7" s="28"/>
      <c r="C7" s="28"/>
      <c r="D7" s="28"/>
      <c r="E7" s="27"/>
    </row>
    <row r="8" spans="1:6" ht="15.75">
      <c r="A8" s="23" t="s">
        <v>11</v>
      </c>
      <c r="F8" s="5" t="s">
        <v>0</v>
      </c>
    </row>
    <row r="9" spans="1:6">
      <c r="A9" s="23" t="s">
        <v>12</v>
      </c>
      <c r="F9" s="10" t="s">
        <v>1</v>
      </c>
    </row>
    <row r="10" spans="1:6">
      <c r="A10" s="23" t="s">
        <v>13</v>
      </c>
      <c r="F10" s="11" t="s">
        <v>2</v>
      </c>
    </row>
    <row r="11" spans="1:6" ht="15.75" thickBot="1">
      <c r="A11" s="23" t="s">
        <v>19</v>
      </c>
      <c r="F11" s="12" t="s">
        <v>3</v>
      </c>
    </row>
    <row r="12" spans="1:6" ht="15.75" thickTop="1">
      <c r="A12" s="23" t="s">
        <v>22</v>
      </c>
      <c r="F12" s="13" t="s">
        <v>7</v>
      </c>
    </row>
    <row r="13" spans="1:6">
      <c r="A13" s="23" t="s">
        <v>41</v>
      </c>
      <c r="F13" s="14" t="s">
        <v>8</v>
      </c>
    </row>
    <row r="14" spans="1:6">
      <c r="A14" s="23" t="s">
        <v>9</v>
      </c>
    </row>
    <row r="15" spans="1:6">
      <c r="A15" s="23" t="s">
        <v>6</v>
      </c>
    </row>
    <row r="17" spans="1:8" ht="18.75">
      <c r="A17" s="6" t="s">
        <v>39</v>
      </c>
    </row>
    <row r="19" spans="1:8" s="5" customFormat="1" ht="15.75">
      <c r="A19" s="22" t="s">
        <v>20</v>
      </c>
      <c r="B19" s="22" t="s">
        <v>32</v>
      </c>
      <c r="C19" s="22" t="s">
        <v>38</v>
      </c>
      <c r="D19" s="22" t="s">
        <v>30</v>
      </c>
      <c r="E19" s="22" t="s">
        <v>31</v>
      </c>
      <c r="F19" s="22" t="s">
        <v>37</v>
      </c>
      <c r="G19" s="22" t="s">
        <v>33</v>
      </c>
      <c r="H19" s="22" t="s">
        <v>4</v>
      </c>
    </row>
    <row r="20" spans="1:8">
      <c r="A20" s="15" t="s">
        <v>34</v>
      </c>
      <c r="B20" s="16">
        <f>B38</f>
        <v>1.56</v>
      </c>
      <c r="C20" s="17">
        <f>B46</f>
        <v>1000</v>
      </c>
      <c r="D20" s="16">
        <f>C20*B37*B43/1000+B20</f>
        <v>16.559999999999999</v>
      </c>
      <c r="E20" s="18"/>
      <c r="F20" s="19">
        <f>C20/B41/365</f>
        <v>0.45662100456621002</v>
      </c>
      <c r="G20" s="20">
        <f>1/F20*D20</f>
        <v>36.266399999999997</v>
      </c>
      <c r="H20" s="18"/>
    </row>
    <row r="21" spans="1:8">
      <c r="A21" s="15" t="s">
        <v>35</v>
      </c>
      <c r="B21" s="16">
        <f>B39</f>
        <v>4.25</v>
      </c>
      <c r="C21" s="17">
        <f>B47</f>
        <v>6000</v>
      </c>
      <c r="D21" s="16">
        <f>C21*B37*B44/1000+B21</f>
        <v>23.75</v>
      </c>
      <c r="E21" s="16">
        <f>C21/C20*D20</f>
        <v>99.359999999999985</v>
      </c>
      <c r="F21" s="19">
        <f>C21/B41/365</f>
        <v>2.7397260273972601</v>
      </c>
      <c r="G21" s="20">
        <f>1/F21*D21</f>
        <v>8.6687500000000011</v>
      </c>
      <c r="H21" s="21">
        <f>(G20-G21)/G21</f>
        <v>3.18357894736842</v>
      </c>
    </row>
    <row r="22" spans="1:8">
      <c r="A22" s="15" t="s">
        <v>36</v>
      </c>
      <c r="B22" s="16">
        <f>B40</f>
        <v>6.25</v>
      </c>
      <c r="C22" s="17">
        <f>B48</f>
        <v>15000</v>
      </c>
      <c r="D22" s="16">
        <f>C22*B37*B45/1000+B22</f>
        <v>41.875</v>
      </c>
      <c r="E22" s="16">
        <f>C22/C20*D20</f>
        <v>248.39999999999998</v>
      </c>
      <c r="F22" s="19">
        <f>C22/B41/365</f>
        <v>6.8493150684931505</v>
      </c>
      <c r="G22" s="20">
        <f>1/F22*D22</f>
        <v>6.1137499999999996</v>
      </c>
      <c r="H22" s="21">
        <f>(G20-G22)/G22</f>
        <v>4.9319402985074623</v>
      </c>
    </row>
    <row r="25" spans="1:8" ht="18.75">
      <c r="A25" s="6" t="s">
        <v>40</v>
      </c>
    </row>
    <row r="27" spans="1:8" s="5" customFormat="1" ht="15.75">
      <c r="A27" s="22" t="s">
        <v>20</v>
      </c>
      <c r="B27" s="22" t="s">
        <v>32</v>
      </c>
      <c r="C27" s="22" t="s">
        <v>38</v>
      </c>
      <c r="D27" s="22" t="s">
        <v>30</v>
      </c>
      <c r="E27" s="22" t="s">
        <v>31</v>
      </c>
      <c r="F27" s="22" t="s">
        <v>37</v>
      </c>
      <c r="G27" s="22" t="s">
        <v>33</v>
      </c>
      <c r="H27" s="22" t="s">
        <v>4</v>
      </c>
    </row>
    <row r="28" spans="1:8">
      <c r="A28" s="15" t="s">
        <v>34</v>
      </c>
      <c r="B28" s="16">
        <f>B38*B42</f>
        <v>31.200000000000003</v>
      </c>
      <c r="C28" s="17">
        <f>B46</f>
        <v>1000</v>
      </c>
      <c r="D28" s="16">
        <f>C28*B37*B43/1000*B42+B28</f>
        <v>331.2</v>
      </c>
      <c r="E28" s="18"/>
      <c r="F28" s="19">
        <f>C28/B41/365</f>
        <v>0.45662100456621002</v>
      </c>
      <c r="G28" s="20">
        <f>1/F28*D28</f>
        <v>725.32799999999997</v>
      </c>
      <c r="H28" s="18"/>
    </row>
    <row r="29" spans="1:8">
      <c r="A29" s="15" t="s">
        <v>35</v>
      </c>
      <c r="B29" s="16">
        <f>B39*B42</f>
        <v>85</v>
      </c>
      <c r="C29" s="17">
        <f>B47</f>
        <v>6000</v>
      </c>
      <c r="D29" s="16">
        <f>C29*B37*B44/1000*B42+B29</f>
        <v>475</v>
      </c>
      <c r="E29" s="16">
        <f>C29/C28*D28</f>
        <v>1987.1999999999998</v>
      </c>
      <c r="F29" s="19">
        <f>C29/B41/365</f>
        <v>2.7397260273972601</v>
      </c>
      <c r="G29" s="20">
        <f>1/F29*D29</f>
        <v>173.37500000000003</v>
      </c>
      <c r="H29" s="21">
        <f>(G28-G29)/G29</f>
        <v>3.1835789473684204</v>
      </c>
    </row>
    <row r="30" spans="1:8">
      <c r="A30" s="15" t="s">
        <v>36</v>
      </c>
      <c r="B30" s="16">
        <f>B40*B42</f>
        <v>125</v>
      </c>
      <c r="C30" s="17">
        <f>B48</f>
        <v>15000</v>
      </c>
      <c r="D30" s="16">
        <f>C30*B37*B45/1000*B42+B30</f>
        <v>837.5</v>
      </c>
      <c r="E30" s="16">
        <f>C30/C28*D28</f>
        <v>4968</v>
      </c>
      <c r="F30" s="19">
        <f>C30/B41/365</f>
        <v>6.8493150684931505</v>
      </c>
      <c r="G30" s="20">
        <f>1/F30*D30</f>
        <v>122.27499999999999</v>
      </c>
      <c r="H30" s="21">
        <f>(G28-G30)/G30</f>
        <v>4.9319402985074632</v>
      </c>
    </row>
    <row r="34" spans="1:2" ht="18.75">
      <c r="A34" s="25" t="s">
        <v>5</v>
      </c>
      <c r="B34" s="25"/>
    </row>
    <row r="36" spans="1:2" ht="15.75">
      <c r="A36" s="24" t="s">
        <v>14</v>
      </c>
      <c r="B36" s="24"/>
    </row>
    <row r="37" spans="1:2">
      <c r="A37" s="2" t="s">
        <v>15</v>
      </c>
      <c r="B37" s="3">
        <v>0.25</v>
      </c>
    </row>
    <row r="38" spans="1:2">
      <c r="A38" s="2" t="s">
        <v>16</v>
      </c>
      <c r="B38" s="3">
        <v>1.56</v>
      </c>
    </row>
    <row r="39" spans="1:2">
      <c r="A39" s="2" t="s">
        <v>17</v>
      </c>
      <c r="B39" s="3">
        <v>4.25</v>
      </c>
    </row>
    <row r="40" spans="1:2">
      <c r="A40" s="2" t="s">
        <v>18</v>
      </c>
      <c r="B40" s="3">
        <v>6.25</v>
      </c>
    </row>
    <row r="41" spans="1:2">
      <c r="A41" s="2" t="s">
        <v>21</v>
      </c>
      <c r="B41" s="4">
        <v>6</v>
      </c>
    </row>
    <row r="42" spans="1:2">
      <c r="A42" s="2" t="s">
        <v>26</v>
      </c>
      <c r="B42" s="7">
        <v>20</v>
      </c>
    </row>
    <row r="43" spans="1:2">
      <c r="A43" s="2" t="s">
        <v>23</v>
      </c>
      <c r="B43" s="8">
        <v>60</v>
      </c>
    </row>
    <row r="44" spans="1:2">
      <c r="A44" s="2" t="s">
        <v>24</v>
      </c>
      <c r="B44" s="8">
        <v>13</v>
      </c>
    </row>
    <row r="45" spans="1:2">
      <c r="A45" s="2" t="s">
        <v>25</v>
      </c>
      <c r="B45" s="8">
        <v>9.5</v>
      </c>
    </row>
    <row r="46" spans="1:2">
      <c r="A46" s="2" t="s">
        <v>27</v>
      </c>
      <c r="B46" s="1">
        <v>1000</v>
      </c>
    </row>
    <row r="47" spans="1:2">
      <c r="A47" s="2" t="s">
        <v>28</v>
      </c>
      <c r="B47" s="9">
        <v>6000</v>
      </c>
    </row>
    <row r="48" spans="1:2">
      <c r="A48" s="2" t="s">
        <v>29</v>
      </c>
      <c r="B48" s="1">
        <v>15000</v>
      </c>
    </row>
  </sheetData>
  <mergeCells count="4">
    <mergeCell ref="A36:B36"/>
    <mergeCell ref="A34:B34"/>
    <mergeCell ref="A6:D6"/>
    <mergeCell ref="A7:D7"/>
  </mergeCells>
  <conditionalFormatting sqref="N24">
    <cfRule type="cellIs" dxfId="0" priority="1" operator="lessThan">
      <formula>0</formula>
    </cfRule>
  </conditionalFormatting>
  <hyperlinks>
    <hyperlink ref="A7:D7" r:id="rId1" display="Visit BlueDollarBull.com"/>
  </hyperlinks>
  <pageMargins left="0.7" right="0.7" top="0.75" bottom="0.75" header="0.3" footer="0.3"/>
  <pageSetup paperSize="9" orientation="portrait" horizontalDpi="4294967293" r:id="rId2"/>
  <drawing r:id="rId3"/>
  <legacyDrawing r:id="rId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2018-03-26T01:18:47Z</dcterms:created>
  <dcterms:modified xsi:type="dcterms:W3CDTF">2018-04-21T07:59:57Z</dcterms:modified>
</cp:coreProperties>
</file>